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  <sheet name="Hoja1" sheetId="104" r:id="rId2"/>
  </sheets>
  <definedNames>
    <definedName name="_xlnm._FilterDatabase" localSheetId="0" hidden="1">'CONTRATACION 2022'!$A$1:$AL$15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03" l="1"/>
  <c r="F4" i="103" l="1"/>
  <c r="AF3" i="103" l="1"/>
  <c r="AF4" i="103"/>
  <c r="AF5" i="103"/>
  <c r="AF6" i="103"/>
  <c r="AF7" i="103"/>
  <c r="AF8" i="103"/>
  <c r="AF9" i="103"/>
  <c r="AF10" i="103"/>
  <c r="AF11" i="103"/>
  <c r="AF12" i="103"/>
  <c r="AF13" i="103"/>
  <c r="AF14" i="103"/>
  <c r="AF15" i="103"/>
  <c r="AF2" i="103"/>
  <c r="F2" i="103"/>
</calcChain>
</file>

<file path=xl/sharedStrings.xml><?xml version="1.0" encoding="utf-8"?>
<sst xmlns="http://schemas.openxmlformats.org/spreadsheetml/2006/main" count="188" uniqueCount="113">
  <si>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</si>
  <si>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</si>
  <si>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</si>
  <si>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</si>
  <si>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</si>
  <si>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</si>
  <si>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</si>
  <si>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</si>
  <si>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</si>
  <si>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</si>
  <si>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JURIDICA</t>
  </si>
  <si>
    <t>NATURAL</t>
  </si>
  <si>
    <t>INTERNO</t>
  </si>
  <si>
    <t>MES</t>
  </si>
  <si>
    <t>HUGO ROSANIA ARRIETA</t>
  </si>
  <si>
    <t>ERIKA SOLANGY PERILLA CANO</t>
  </si>
  <si>
    <t>erisolangy28@gmail.com</t>
  </si>
  <si>
    <t>williamcardenasdiaz@hotmail.com</t>
  </si>
  <si>
    <t>EDITH MILENA ALVAREZ ORJUELA</t>
  </si>
  <si>
    <t>MIGUEL ANGEL CERON MOLINA</t>
  </si>
  <si>
    <t>DIAS</t>
  </si>
  <si>
    <t>DAYRA DANIELA ESCOBAR ROJAS</t>
  </si>
  <si>
    <t>mamarom02@gmail.com</t>
  </si>
  <si>
    <t>GABRIEL GILBERTO CARDENAS BEJARANO</t>
  </si>
  <si>
    <t>NATALIA ANDREA SALAMANCA ROSAS</t>
  </si>
  <si>
    <t xml:space="preserve">No. De Contrato </t>
  </si>
  <si>
    <t>RUBRO PRESUPUESTAL</t>
  </si>
  <si>
    <t>VALOR CDP</t>
  </si>
  <si>
    <t>No. Registro</t>
  </si>
  <si>
    <t>No CDP</t>
  </si>
  <si>
    <t>OBJETO DEL CONTRATO</t>
  </si>
  <si>
    <t>NOMBRE DEL CONTRATISTA</t>
  </si>
  <si>
    <t>VALOR FINAL DEL CONTRATO</t>
  </si>
  <si>
    <t>VALOR INICIAL DEL CONTRATO</t>
  </si>
  <si>
    <t>ROSA EMILIANA MELO LOAIZA</t>
  </si>
  <si>
    <t>CORREO ELECTRONICO</t>
  </si>
  <si>
    <t>TIPO DE CONTRATO</t>
  </si>
  <si>
    <t>FECHA DE EXPEDICION DEL CDP</t>
  </si>
  <si>
    <t>FECHA DE ADICION, PRORROGA O MODIFICACION</t>
  </si>
  <si>
    <t>GOLD MEDICAL CARE SAS</t>
  </si>
  <si>
    <t>901328801-0</t>
  </si>
  <si>
    <t>solefusari@hotmail.com</t>
  </si>
  <si>
    <t>VIVIANA ANDREA  MEJIA PEREZ</t>
  </si>
  <si>
    <t>ZULLY CRYSTIN DUQUE CASTRO</t>
  </si>
  <si>
    <t>zullydc1523jg@gmail.com</t>
  </si>
  <si>
    <t>Fecha Terminación FINAL del Contrato</t>
  </si>
  <si>
    <t>LUGAR DE EXPEDICION</t>
  </si>
  <si>
    <t>PERSONA</t>
  </si>
  <si>
    <t>SAN JOSE DEL GUAVIARE</t>
  </si>
  <si>
    <t>BOGOTA D.C</t>
  </si>
  <si>
    <t>VALOR MENSUAL (SI APLICA)</t>
  </si>
  <si>
    <t>SAN JUAN DEL CESAR</t>
  </si>
  <si>
    <t>NIT</t>
  </si>
  <si>
    <t>PAMPLONA</t>
  </si>
  <si>
    <t xml:space="preserve">FISIOTERAPIA </t>
  </si>
  <si>
    <t>FACTURACION</t>
  </si>
  <si>
    <t>COORDINACIÓN MEDICA</t>
  </si>
  <si>
    <t>LA CALERA</t>
  </si>
  <si>
    <t>AREA</t>
  </si>
  <si>
    <t>CARTERA</t>
  </si>
  <si>
    <t>ENFERMERIA</t>
  </si>
  <si>
    <t>NUMERO CDP ADICION</t>
  </si>
  <si>
    <t>NUMERO DE RP ADICION</t>
  </si>
  <si>
    <t>VALOR ADICIONADO</t>
  </si>
  <si>
    <t>PLAZO ADICIONADO</t>
  </si>
  <si>
    <t>NUMERO PLAZO DE EJECUCION</t>
  </si>
  <si>
    <t>ESTADISTICA</t>
  </si>
  <si>
    <t>TIPO DE MODIFICACION Y/O OBSERVACION</t>
  </si>
  <si>
    <t>NOMBRE SUPERVISOR</t>
  </si>
  <si>
    <t>PALMIRA</t>
  </si>
  <si>
    <t>harwison1802@gmail.com</t>
  </si>
  <si>
    <t>ANDREA MELISSA CESPEDES RIAÑO</t>
  </si>
  <si>
    <t>malissace@hotmail.com</t>
  </si>
  <si>
    <t>CARLOS EDUARDO CASTAÑO PEDRAZA</t>
  </si>
  <si>
    <t>GERALDINE STEPHANY SALAMANCA ZAMORA</t>
  </si>
  <si>
    <t>stephanysalamanca7@gmailcom</t>
  </si>
  <si>
    <t>ELIZABETH RAMIREZ CORTES</t>
  </si>
  <si>
    <t>04elizabeth21@gmail.com</t>
  </si>
  <si>
    <t>PRESTACION DE SERVICIOS COMO AUXILIAR ADMINISTRATIVO PARA LA ESE HOSPITAL SAN JOSE DEL GUAVIARE</t>
  </si>
  <si>
    <t>PRESTACION DE SERVICIOS COMO AUXILIAR DE ENFERMERIA PARA LA ESE HOSPITAL SAN JOSE DEL GUAVIARE</t>
  </si>
  <si>
    <t>PRESTACION DE SERVICIOS COMO AUXILIAR EN SALUD PARA EL AREA DE FISIOTERAPIA PARA LA ESE HOSPITAL SAN JOSE DEL GUAVIARE</t>
  </si>
  <si>
    <t>PRESTACION DE SERVICIOS COMO CONDUCTOR DE AMBULANCIA BASICA Y MEDICALIZADA PARA LA ESE HOSPITAL SAN JOSE DEL GUAVIARE</t>
  </si>
  <si>
    <t>PRESTACION DE SERVICIOS ESPECIALIZADOS EN MEDICINA INTERNA PARA LA ESE HOSPITAL SAN JOSE DEL GUAVIARE</t>
  </si>
  <si>
    <t>PRESTACION DE SERVICIOS PROFESIONALES EN ENFERMERIA PARA LA ESE HOSPITAL SAN JOSE DEL GUAVIARE</t>
  </si>
  <si>
    <t>ESPECIALISTAS</t>
  </si>
  <si>
    <t xml:space="preserve">WILLIAM ALEXANDER CARDENAS DIAZ </t>
  </si>
  <si>
    <t xml:space="preserve">AMBULANCIA </t>
  </si>
  <si>
    <t xml:space="preserve">DIEGO ALEXANDER OSPINA AGUIRRE </t>
  </si>
  <si>
    <t>diegoao.1907@gmacil.com</t>
  </si>
  <si>
    <t>eduardocasta2017@gmai8l.com</t>
  </si>
  <si>
    <t>PAULA ANDREA SARAY CUERVO</t>
  </si>
  <si>
    <t>danerjose1992@gmail.com</t>
  </si>
  <si>
    <t xml:space="preserve">JUAN MANUEL MANJARRES CARDENAS </t>
  </si>
  <si>
    <t>manjarresjuanmanuel@gmail.com</t>
  </si>
  <si>
    <t>MIDLADI LICETH DIAZ SEGURA</t>
  </si>
  <si>
    <t>mily182022@gmail.com</t>
  </si>
  <si>
    <t xml:space="preserve">NATURAL </t>
  </si>
  <si>
    <t xml:space="preserve">ENFERMERIA </t>
  </si>
  <si>
    <t>JHON HARWINSON LOZANO URREGO</t>
  </si>
  <si>
    <t>PRESTACION DE SERVICIOS MEDICO GENERAL PARA LA ESE HOSPITAL SAN JOSE DEL GUAVIARE</t>
  </si>
  <si>
    <t xml:space="preserve"> Actividades jurídicas.</t>
  </si>
  <si>
    <t>CODIGO</t>
  </si>
  <si>
    <t>ACTIVIDAD</t>
  </si>
  <si>
    <t>ADMINISTRATIVOS</t>
  </si>
  <si>
    <t>Actividades combinadas de servicios administrativos de oficina.</t>
  </si>
  <si>
    <t>Otras actividades profesionales, científicas y técnicas n.c.p.</t>
  </si>
  <si>
    <t>Actividades de mensajería</t>
  </si>
  <si>
    <t>Elaboración de comidas y platos preparados.</t>
  </si>
  <si>
    <t>COCINA</t>
  </si>
  <si>
    <t>AUXILIARES Y TECNICOS ADMINISTRATIVOS</t>
  </si>
  <si>
    <t>TRABAJADORA SOCIAL</t>
  </si>
  <si>
    <t>MENSAJERIA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</si>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</sst>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3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3" fontId="22" fillId="0" borderId="0" xfId="1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1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1" fillId="0" borderId="1" xfId="0" applyNumberFormat="1" applyFont="1" applyFill="1" applyBorder="1" applyAlignment="1">
      <alignment horizontal="left" vertical="center"/>
    </xf>
    <xf numFmtId="3" fontId="12" fillId="0" borderId="1" xfId="1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4" fillId="0" borderId="1" xfId="0" applyNumberFormat="1" applyFont="1" applyFill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3" fontId="15" fillId="0" borderId="1" xfId="4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3" fontId="11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right" vertical="center"/>
    </xf>
    <xf numFmtId="3" fontId="15" fillId="0" borderId="1" xfId="4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/>
    </xf>
    <xf numFmtId="3" fontId="15" fillId="0" borderId="1" xfId="4" applyNumberFormat="1" applyFont="1" applyFill="1" applyBorder="1" applyAlignment="1">
      <alignment horizontal="right" vertical="center"/>
    </xf>
    <xf numFmtId="164" fontId="12" fillId="0" borderId="1" xfId="4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left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21" fillId="0" borderId="0" xfId="0" applyNumberFormat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  <xf numFmtId="3" fontId="15" fillId="0" borderId="0" xfId="0" applyNumberFormat="1" applyFont="1" applyFill="1" applyAlignment="1">
      <alignment horizontal="left" vertical="center"/>
    </xf>
    <xf numFmtId="3" fontId="15" fillId="0" borderId="0" xfId="4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14" fontId="15" fillId="0" borderId="0" xfId="1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5" fillId="0" borderId="0" xfId="4" applyNumberFormat="1" applyFont="1" applyFill="1" applyAlignment="1">
      <alignment horizontal="center" vertical="center"/>
    </xf>
    <xf numFmtId="164" fontId="12" fillId="0" borderId="0" xfId="4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3" fontId="15" fillId="0" borderId="0" xfId="1" applyNumberFormat="1" applyFont="1" applyFill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164" fontId="12" fillId="0" borderId="0" xfId="4" applyNumberFormat="1" applyFont="1" applyFill="1" applyAlignment="1">
      <alignment horizontal="right" vertical="center"/>
    </xf>
    <xf numFmtId="3" fontId="17" fillId="0" borderId="1" xfId="1" applyNumberFormat="1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right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1" fontId="20" fillId="0" borderId="1" xfId="1" applyNumberFormat="1" applyFont="1" applyFill="1" applyBorder="1" applyAlignment="1">
      <alignment horizontal="right" vertical="center"/>
    </xf>
    <xf numFmtId="14" fontId="14" fillId="0" borderId="1" xfId="1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 applyAlignment="1">
      <alignment horizontal="left" vertical="center"/>
    </xf>
    <xf numFmtId="3" fontId="15" fillId="0" borderId="2" xfId="4" applyNumberFormat="1" applyFont="1" applyFill="1" applyBorder="1" applyAlignment="1">
      <alignment horizontal="right" vertical="center"/>
    </xf>
    <xf numFmtId="3" fontId="7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1" fontId="21" fillId="0" borderId="1" xfId="1" applyNumberFormat="1" applyFont="1" applyFill="1" applyBorder="1" applyAlignment="1">
      <alignment horizontal="right" vertical="center"/>
    </xf>
    <xf numFmtId="3" fontId="7" fillId="0" borderId="1" xfId="3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right" vertical="center" wrapText="1"/>
    </xf>
    <xf numFmtId="3" fontId="23" fillId="0" borderId="1" xfId="3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14" fontId="14" fillId="0" borderId="1" xfId="1" applyNumberFormat="1" applyFont="1" applyFill="1" applyBorder="1" applyAlignment="1">
      <alignment horizontal="right" vertical="center"/>
    </xf>
    <xf numFmtId="14" fontId="14" fillId="0" borderId="0" xfId="1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right" vertical="center"/>
    </xf>
    <xf numFmtId="1" fontId="21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ill="1"/>
    <xf numFmtId="1" fontId="13" fillId="0" borderId="1" xfId="0" applyNumberFormat="1" applyFont="1" applyFill="1" applyBorder="1" applyAlignment="1">
      <alignment horizontal="right" vertical="center"/>
    </xf>
    <xf numFmtId="1" fontId="13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</cellXfs>
  <cellStyles count="5">
    <cellStyle name="Hipervínculo" xfId="3" builtinId="8"/>
    <cellStyle name="Millares" xfId="4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04elizabeth21@gmail.com" TargetMode="External"/><Relationship Id="rId13" Type="http://schemas.openxmlformats.org/officeDocument/2006/relationships/hyperlink" Target="mailto:stephanysalamanca7@gmailcom" TargetMode="External"/><Relationship Id="rId3" Type="http://schemas.openxmlformats.org/officeDocument/2006/relationships/hyperlink" Target="mailto:williamcardenasdiaz@hotmail.com" TargetMode="External"/><Relationship Id="rId7" Type="http://schemas.openxmlformats.org/officeDocument/2006/relationships/hyperlink" Target="mailto:eduardocasta2017@gmai8l.com" TargetMode="External"/><Relationship Id="rId12" Type="http://schemas.openxmlformats.org/officeDocument/2006/relationships/hyperlink" Target="mailto:mily182022@gmail.com" TargetMode="External"/><Relationship Id="rId2" Type="http://schemas.openxmlformats.org/officeDocument/2006/relationships/hyperlink" Target="mailto:mamarom02@gmail.com" TargetMode="External"/><Relationship Id="rId1" Type="http://schemas.openxmlformats.org/officeDocument/2006/relationships/hyperlink" Target="mailto:zullydc1523jg@gmail.com" TargetMode="External"/><Relationship Id="rId6" Type="http://schemas.openxmlformats.org/officeDocument/2006/relationships/hyperlink" Target="mailto:erisolangy28@gmail.com" TargetMode="External"/><Relationship Id="rId11" Type="http://schemas.openxmlformats.org/officeDocument/2006/relationships/hyperlink" Target="mailto:harwison1802@gmail.com" TargetMode="External"/><Relationship Id="rId5" Type="http://schemas.openxmlformats.org/officeDocument/2006/relationships/hyperlink" Target="mailto:malissace@hotmail.com" TargetMode="External"/><Relationship Id="rId10" Type="http://schemas.openxmlformats.org/officeDocument/2006/relationships/hyperlink" Target="mailto:manjarresjuanmanuel@gmail.com" TargetMode="External"/><Relationship Id="rId4" Type="http://schemas.openxmlformats.org/officeDocument/2006/relationships/hyperlink" Target="mailto:diegoao.1907@gmacil.com" TargetMode="External"/><Relationship Id="rId9" Type="http://schemas.openxmlformats.org/officeDocument/2006/relationships/hyperlink" Target="mailto:danerjose1992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28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style="48" customWidth="1"/>
    <col min="2" max="2" width="10.5703125" style="44" customWidth="1"/>
    <col min="3" max="3" width="14.7109375" style="45" customWidth="1"/>
    <col min="4" max="4" width="17.7109375" style="46" customWidth="1"/>
    <col min="5" max="5" width="17.42578125" style="47" customWidth="1"/>
    <col min="6" max="6" width="14.140625" style="90" customWidth="1"/>
    <col min="7" max="7" width="9.5703125" style="91" customWidth="1"/>
    <col min="8" max="8" width="7.140625" style="97" customWidth="1"/>
    <col min="9" max="9" width="14.28515625" style="89" customWidth="1"/>
    <col min="10" max="10" width="15.5703125" style="47" customWidth="1"/>
    <col min="11" max="11" width="25.85546875" style="49" customWidth="1"/>
    <col min="12" max="12" width="14.85546875" style="50" customWidth="1"/>
    <col min="13" max="13" width="19.7109375" style="79" hidden="1" customWidth="1"/>
    <col min="14" max="14" width="32.5703125" style="45" hidden="1" customWidth="1"/>
    <col min="15" max="15" width="12.140625" style="78" hidden="1" customWidth="1"/>
    <col min="16" max="16" width="12.85546875" style="30" hidden="1" customWidth="1"/>
    <col min="17" max="17" width="12.140625" style="51" hidden="1" customWidth="1"/>
    <col min="18" max="18" width="23.85546875" style="45" customWidth="1"/>
    <col min="19" max="19" width="19.85546875" style="45" hidden="1" customWidth="1"/>
    <col min="20" max="20" width="8.28515625" style="30" hidden="1" customWidth="1"/>
    <col min="21" max="21" width="7.140625" style="30" hidden="1" customWidth="1"/>
    <col min="22" max="22" width="5.140625" style="30" customWidth="1"/>
    <col min="23" max="23" width="12.140625" style="52" customWidth="1"/>
    <col min="24" max="24" width="13.42578125" style="53" customWidth="1"/>
    <col min="25" max="25" width="8" style="54" customWidth="1"/>
    <col min="26" max="26" width="11.42578125" style="55" customWidth="1"/>
    <col min="27" max="27" width="7" style="60" customWidth="1"/>
    <col min="28" max="28" width="7.7109375" style="60" customWidth="1"/>
    <col min="29" max="29" width="13.140625" style="57" customWidth="1"/>
    <col min="30" max="30" width="7" style="60" customWidth="1"/>
    <col min="31" max="31" width="7" style="61" customWidth="1"/>
    <col min="32" max="32" width="15.5703125" style="62" customWidth="1"/>
    <col min="33" max="33" width="13.85546875" style="59" customWidth="1"/>
    <col min="34" max="34" width="89.85546875" style="29" customWidth="1"/>
    <col min="35" max="35" width="12.7109375" style="30" bestFit="1" customWidth="1"/>
    <col min="36" max="36" width="15.42578125" style="30" customWidth="1"/>
    <col min="37" max="16384" width="9.140625" style="30"/>
  </cols>
  <sheetData>
    <row r="1" spans="1:34" s="16" customFormat="1" ht="39" customHeight="1" x14ac:dyDescent="0.25">
      <c r="A1" s="1" t="s">
        <v>25</v>
      </c>
      <c r="B1" s="2" t="s">
        <v>1</v>
      </c>
      <c r="C1" s="3" t="s">
        <v>36</v>
      </c>
      <c r="D1" s="4" t="s">
        <v>30</v>
      </c>
      <c r="E1" s="5" t="s">
        <v>33</v>
      </c>
      <c r="F1" s="63" t="s">
        <v>50</v>
      </c>
      <c r="G1" s="64" t="s">
        <v>26</v>
      </c>
      <c r="H1" s="65" t="s">
        <v>29</v>
      </c>
      <c r="I1" s="11" t="s">
        <v>37</v>
      </c>
      <c r="J1" s="5" t="s">
        <v>27</v>
      </c>
      <c r="K1" s="6" t="s">
        <v>31</v>
      </c>
      <c r="L1" s="7" t="s">
        <v>0</v>
      </c>
      <c r="M1" s="66" t="s">
        <v>46</v>
      </c>
      <c r="N1" s="1" t="s">
        <v>35</v>
      </c>
      <c r="O1" s="67" t="s">
        <v>8</v>
      </c>
      <c r="P1" s="1" t="s">
        <v>47</v>
      </c>
      <c r="Q1" s="8" t="s">
        <v>2</v>
      </c>
      <c r="R1" s="9" t="s">
        <v>68</v>
      </c>
      <c r="S1" s="3" t="s">
        <v>58</v>
      </c>
      <c r="T1" s="1" t="s">
        <v>3</v>
      </c>
      <c r="U1" s="1" t="s">
        <v>4</v>
      </c>
      <c r="V1" s="1" t="s">
        <v>5</v>
      </c>
      <c r="W1" s="10" t="s">
        <v>6</v>
      </c>
      <c r="X1" s="10" t="s">
        <v>7</v>
      </c>
      <c r="Y1" s="1" t="s">
        <v>28</v>
      </c>
      <c r="Z1" s="11" t="s">
        <v>38</v>
      </c>
      <c r="AA1" s="8" t="s">
        <v>61</v>
      </c>
      <c r="AB1" s="8" t="s">
        <v>62</v>
      </c>
      <c r="AC1" s="12" t="s">
        <v>63</v>
      </c>
      <c r="AD1" s="8" t="s">
        <v>64</v>
      </c>
      <c r="AE1" s="8" t="s">
        <v>65</v>
      </c>
      <c r="AF1" s="13" t="s">
        <v>32</v>
      </c>
      <c r="AG1" s="14" t="s">
        <v>45</v>
      </c>
      <c r="AH1" s="15" t="s">
        <v>67</v>
      </c>
    </row>
    <row r="2" spans="1:34" x14ac:dyDescent="0.25">
      <c r="A2" s="17">
        <v>836</v>
      </c>
      <c r="B2" s="31">
        <v>44743</v>
      </c>
      <c r="C2" s="18" t="s">
        <v>9</v>
      </c>
      <c r="D2" s="19" t="s">
        <v>82</v>
      </c>
      <c r="E2" s="20">
        <v>69821000</v>
      </c>
      <c r="F2" s="68">
        <f>E2/2</f>
        <v>34910500</v>
      </c>
      <c r="G2" s="69">
        <v>211020105</v>
      </c>
      <c r="H2" s="96">
        <v>1185</v>
      </c>
      <c r="I2" s="70">
        <v>44736</v>
      </c>
      <c r="J2" s="20">
        <v>69821000</v>
      </c>
      <c r="K2" s="41" t="s">
        <v>39</v>
      </c>
      <c r="L2" s="85" t="s">
        <v>40</v>
      </c>
      <c r="M2" s="18" t="s">
        <v>52</v>
      </c>
      <c r="N2" s="82" t="s">
        <v>41</v>
      </c>
      <c r="O2" s="83">
        <v>3007585197</v>
      </c>
      <c r="P2" s="32" t="s">
        <v>10</v>
      </c>
      <c r="Q2" s="42">
        <v>19263867</v>
      </c>
      <c r="R2" s="18" t="s">
        <v>19</v>
      </c>
      <c r="S2" s="18" t="s">
        <v>84</v>
      </c>
      <c r="T2" s="32" t="s">
        <v>12</v>
      </c>
      <c r="U2" s="32" t="s">
        <v>13</v>
      </c>
      <c r="V2" s="32">
        <v>2</v>
      </c>
      <c r="W2" s="33">
        <v>44743</v>
      </c>
      <c r="X2" s="23">
        <v>44804</v>
      </c>
      <c r="Y2" s="34">
        <v>1909</v>
      </c>
      <c r="Z2" s="24"/>
      <c r="AA2" s="25"/>
      <c r="AB2" s="25"/>
      <c r="AC2" s="26"/>
      <c r="AD2" s="25"/>
      <c r="AE2" s="27"/>
      <c r="AF2" s="39">
        <f>+E2</f>
        <v>69821000</v>
      </c>
      <c r="AG2" s="28"/>
    </row>
    <row r="3" spans="1:34" x14ac:dyDescent="0.25">
      <c r="A3" s="35">
        <v>837</v>
      </c>
      <c r="B3" s="31">
        <v>44747</v>
      </c>
      <c r="C3" s="18" t="s">
        <v>9</v>
      </c>
      <c r="D3" s="19" t="s">
        <v>78</v>
      </c>
      <c r="E3" s="20">
        <v>8059400</v>
      </c>
      <c r="F3" s="68">
        <v>1366000</v>
      </c>
      <c r="G3" s="69">
        <v>211020205</v>
      </c>
      <c r="H3" s="96">
        <v>1103</v>
      </c>
      <c r="I3" s="70">
        <v>44734</v>
      </c>
      <c r="J3" s="20">
        <v>8059400</v>
      </c>
      <c r="K3" s="21" t="s">
        <v>43</v>
      </c>
      <c r="L3" s="36">
        <v>1071165378</v>
      </c>
      <c r="M3" s="18" t="s">
        <v>57</v>
      </c>
      <c r="N3" s="73" t="s">
        <v>44</v>
      </c>
      <c r="O3" s="74">
        <v>3196458925</v>
      </c>
      <c r="P3" s="32" t="s">
        <v>11</v>
      </c>
      <c r="Q3" s="22">
        <v>1120569296</v>
      </c>
      <c r="R3" s="18" t="s">
        <v>42</v>
      </c>
      <c r="S3" s="18" t="s">
        <v>66</v>
      </c>
      <c r="T3" s="32" t="s">
        <v>12</v>
      </c>
      <c r="U3" s="32" t="s">
        <v>20</v>
      </c>
      <c r="V3" s="32">
        <v>177</v>
      </c>
      <c r="W3" s="33">
        <v>44747</v>
      </c>
      <c r="X3" s="23">
        <v>44926</v>
      </c>
      <c r="Y3" s="34">
        <v>1910</v>
      </c>
      <c r="Z3" s="24"/>
      <c r="AA3" s="25"/>
      <c r="AB3" s="25"/>
      <c r="AC3" s="26"/>
      <c r="AD3" s="25"/>
      <c r="AE3" s="27"/>
      <c r="AF3" s="39">
        <f t="shared" ref="AF3:AF15" si="0">+E3</f>
        <v>8059400</v>
      </c>
      <c r="AG3" s="28"/>
    </row>
    <row r="4" spans="1:34" x14ac:dyDescent="0.25">
      <c r="A4" s="17">
        <v>838</v>
      </c>
      <c r="B4" s="44">
        <v>44748</v>
      </c>
      <c r="C4" s="18" t="s">
        <v>9</v>
      </c>
      <c r="D4" s="19" t="s">
        <v>78</v>
      </c>
      <c r="E4" s="37">
        <v>8629867</v>
      </c>
      <c r="F4" s="76">
        <f>+E4/176*30</f>
        <v>1471000.0568181819</v>
      </c>
      <c r="G4" s="69">
        <v>211020205</v>
      </c>
      <c r="H4" s="96">
        <v>1195</v>
      </c>
      <c r="I4" s="88">
        <v>44736</v>
      </c>
      <c r="J4" s="37">
        <v>8826000</v>
      </c>
      <c r="K4" s="21" t="s">
        <v>21</v>
      </c>
      <c r="L4" s="38">
        <v>1006783777</v>
      </c>
      <c r="M4" s="18" t="s">
        <v>53</v>
      </c>
      <c r="N4" s="73" t="s">
        <v>22</v>
      </c>
      <c r="O4" s="74">
        <v>3104737828</v>
      </c>
      <c r="P4" s="75" t="s">
        <v>11</v>
      </c>
      <c r="Q4" s="22">
        <v>41214973</v>
      </c>
      <c r="R4" s="18" t="s">
        <v>34</v>
      </c>
      <c r="S4" s="18" t="s">
        <v>59</v>
      </c>
      <c r="T4" s="75" t="s">
        <v>12</v>
      </c>
      <c r="U4" s="32" t="s">
        <v>20</v>
      </c>
      <c r="V4" s="32">
        <v>176</v>
      </c>
      <c r="W4" s="33">
        <v>44748</v>
      </c>
      <c r="X4" s="23">
        <v>44926</v>
      </c>
      <c r="Y4" s="34">
        <v>1911</v>
      </c>
      <c r="Z4" s="24"/>
      <c r="AA4" s="25"/>
      <c r="AB4" s="25"/>
      <c r="AC4" s="26"/>
      <c r="AD4" s="25"/>
      <c r="AE4" s="27"/>
      <c r="AF4" s="39">
        <f t="shared" si="0"/>
        <v>8629867</v>
      </c>
      <c r="AG4" s="28"/>
    </row>
    <row r="5" spans="1:34" x14ac:dyDescent="0.25">
      <c r="A5" s="17">
        <v>839</v>
      </c>
      <c r="B5" s="31">
        <v>44753</v>
      </c>
      <c r="C5" s="18" t="s">
        <v>9</v>
      </c>
      <c r="D5" s="19" t="s">
        <v>81</v>
      </c>
      <c r="E5" s="20">
        <v>9553200</v>
      </c>
      <c r="F5" s="68">
        <f>+E5/171*30</f>
        <v>1676000</v>
      </c>
      <c r="G5" s="69">
        <v>211020205</v>
      </c>
      <c r="H5" s="96">
        <v>826</v>
      </c>
      <c r="I5" s="70">
        <v>44728</v>
      </c>
      <c r="J5" s="20">
        <v>10056000</v>
      </c>
      <c r="K5" s="71" t="s">
        <v>85</v>
      </c>
      <c r="L5" s="72">
        <v>80767812</v>
      </c>
      <c r="M5" s="18" t="s">
        <v>49</v>
      </c>
      <c r="N5" s="84" t="s">
        <v>17</v>
      </c>
      <c r="O5" s="74">
        <v>3143047381</v>
      </c>
      <c r="P5" s="75" t="s">
        <v>11</v>
      </c>
      <c r="Q5" s="22">
        <v>41214973</v>
      </c>
      <c r="R5" s="18" t="s">
        <v>34</v>
      </c>
      <c r="S5" s="40" t="s">
        <v>86</v>
      </c>
      <c r="T5" s="75" t="s">
        <v>12</v>
      </c>
      <c r="U5" s="32" t="s">
        <v>20</v>
      </c>
      <c r="V5" s="32">
        <v>171</v>
      </c>
      <c r="W5" s="33">
        <v>44753</v>
      </c>
      <c r="X5" s="23">
        <v>44926</v>
      </c>
      <c r="Y5" s="34">
        <v>1923</v>
      </c>
      <c r="Z5" s="24"/>
      <c r="AA5" s="25"/>
      <c r="AB5" s="25"/>
      <c r="AC5" s="26"/>
      <c r="AD5" s="25"/>
      <c r="AE5" s="27"/>
      <c r="AF5" s="39">
        <f t="shared" si="0"/>
        <v>9553200</v>
      </c>
      <c r="AG5" s="28"/>
    </row>
    <row r="6" spans="1:34" x14ac:dyDescent="0.25">
      <c r="A6" s="17">
        <v>840</v>
      </c>
      <c r="B6" s="31">
        <v>44753</v>
      </c>
      <c r="C6" s="18" t="s">
        <v>9</v>
      </c>
      <c r="D6" s="19" t="s">
        <v>78</v>
      </c>
      <c r="E6" s="37">
        <v>2670700</v>
      </c>
      <c r="F6" s="76">
        <v>1571000</v>
      </c>
      <c r="G6" s="69">
        <v>211020205</v>
      </c>
      <c r="H6" s="96">
        <v>1206</v>
      </c>
      <c r="I6" s="88">
        <v>44736</v>
      </c>
      <c r="J6" s="37">
        <v>3142000</v>
      </c>
      <c r="K6" s="21" t="s">
        <v>87</v>
      </c>
      <c r="L6" s="38">
        <v>1007293775</v>
      </c>
      <c r="M6" s="18" t="s">
        <v>49</v>
      </c>
      <c r="N6" s="84" t="s">
        <v>88</v>
      </c>
      <c r="O6" s="74">
        <v>3232082193</v>
      </c>
      <c r="P6" s="75" t="s">
        <v>11</v>
      </c>
      <c r="Q6" s="22">
        <v>41214973</v>
      </c>
      <c r="R6" s="18" t="s">
        <v>34</v>
      </c>
      <c r="S6" s="18" t="s">
        <v>55</v>
      </c>
      <c r="T6" s="32" t="s">
        <v>12</v>
      </c>
      <c r="U6" s="32" t="s">
        <v>20</v>
      </c>
      <c r="V6" s="32">
        <v>51</v>
      </c>
      <c r="W6" s="33">
        <v>44753</v>
      </c>
      <c r="X6" s="23">
        <v>44804</v>
      </c>
      <c r="Y6" s="34">
        <v>1924</v>
      </c>
      <c r="Z6" s="24"/>
      <c r="AA6" s="25"/>
      <c r="AB6" s="25"/>
      <c r="AC6" s="26"/>
      <c r="AD6" s="25"/>
      <c r="AE6" s="27"/>
      <c r="AF6" s="39">
        <f t="shared" si="0"/>
        <v>2670700</v>
      </c>
      <c r="AG6" s="28"/>
    </row>
    <row r="7" spans="1:34" x14ac:dyDescent="0.25">
      <c r="A7" s="35">
        <v>841</v>
      </c>
      <c r="B7" s="31">
        <v>44755</v>
      </c>
      <c r="C7" s="18" t="s">
        <v>9</v>
      </c>
      <c r="D7" s="19" t="s">
        <v>79</v>
      </c>
      <c r="E7" s="37">
        <v>9573063</v>
      </c>
      <c r="F7" s="76">
        <v>1721000</v>
      </c>
      <c r="G7" s="81">
        <v>211020105</v>
      </c>
      <c r="H7" s="96">
        <v>1052</v>
      </c>
      <c r="I7" s="88">
        <v>44729</v>
      </c>
      <c r="J7" s="37">
        <v>10326000</v>
      </c>
      <c r="K7" s="21" t="s">
        <v>71</v>
      </c>
      <c r="L7" s="38">
        <v>1014222390</v>
      </c>
      <c r="M7" s="77" t="s">
        <v>49</v>
      </c>
      <c r="N7" s="84" t="s">
        <v>72</v>
      </c>
      <c r="O7" s="74">
        <v>3212352780</v>
      </c>
      <c r="P7" s="75" t="s">
        <v>11</v>
      </c>
      <c r="Q7" s="22">
        <v>79581162</v>
      </c>
      <c r="R7" s="18" t="s">
        <v>23</v>
      </c>
      <c r="S7" s="18" t="s">
        <v>60</v>
      </c>
      <c r="T7" s="32" t="s">
        <v>12</v>
      </c>
      <c r="U7" s="32" t="s">
        <v>20</v>
      </c>
      <c r="V7" s="32">
        <v>169</v>
      </c>
      <c r="W7" s="33">
        <v>44755</v>
      </c>
      <c r="X7" s="23">
        <v>44926</v>
      </c>
      <c r="Y7" s="34">
        <v>1931</v>
      </c>
      <c r="Z7" s="24"/>
      <c r="AA7" s="25"/>
      <c r="AB7" s="25"/>
      <c r="AC7" s="26"/>
      <c r="AD7" s="25"/>
      <c r="AE7" s="27"/>
      <c r="AF7" s="39">
        <f t="shared" si="0"/>
        <v>9573063</v>
      </c>
      <c r="AG7" s="28"/>
    </row>
    <row r="8" spans="1:34" x14ac:dyDescent="0.25">
      <c r="A8" s="17">
        <v>842</v>
      </c>
      <c r="B8" s="31">
        <v>44757</v>
      </c>
      <c r="C8" s="18" t="s">
        <v>9</v>
      </c>
      <c r="D8" s="19" t="s">
        <v>79</v>
      </c>
      <c r="E8" s="37">
        <v>9573063</v>
      </c>
      <c r="F8" s="76">
        <v>1721000</v>
      </c>
      <c r="G8" s="69">
        <v>211020105</v>
      </c>
      <c r="H8" s="96">
        <v>926</v>
      </c>
      <c r="I8" s="89">
        <v>44729</v>
      </c>
      <c r="J8" s="37">
        <v>10326000</v>
      </c>
      <c r="K8" s="86" t="s">
        <v>15</v>
      </c>
      <c r="L8" s="36">
        <v>1120578822</v>
      </c>
      <c r="M8" s="18" t="s">
        <v>48</v>
      </c>
      <c r="N8" s="84" t="s">
        <v>16</v>
      </c>
      <c r="O8" s="87">
        <v>3116667544</v>
      </c>
      <c r="P8" s="32" t="s">
        <v>11</v>
      </c>
      <c r="Q8" s="22">
        <v>79581162</v>
      </c>
      <c r="R8" s="18" t="s">
        <v>23</v>
      </c>
      <c r="S8" s="18" t="s">
        <v>60</v>
      </c>
      <c r="T8" s="32" t="s">
        <v>12</v>
      </c>
      <c r="U8" s="32" t="s">
        <v>20</v>
      </c>
      <c r="V8" s="32">
        <v>167</v>
      </c>
      <c r="W8" s="33">
        <v>44757</v>
      </c>
      <c r="X8" s="23">
        <v>44926</v>
      </c>
      <c r="Y8" s="34">
        <v>1949</v>
      </c>
      <c r="Z8" s="24"/>
      <c r="AA8" s="25"/>
      <c r="AB8" s="25"/>
      <c r="AC8" s="26"/>
      <c r="AD8" s="25"/>
      <c r="AE8" s="27"/>
      <c r="AF8" s="39">
        <f t="shared" si="0"/>
        <v>9573063</v>
      </c>
      <c r="AG8" s="28"/>
    </row>
    <row r="9" spans="1:34" x14ac:dyDescent="0.25">
      <c r="A9" s="17">
        <v>843</v>
      </c>
      <c r="B9" s="31">
        <v>44757</v>
      </c>
      <c r="C9" s="18" t="s">
        <v>9</v>
      </c>
      <c r="D9" s="19" t="s">
        <v>79</v>
      </c>
      <c r="E9" s="37">
        <v>9573063</v>
      </c>
      <c r="F9" s="76">
        <v>1721000</v>
      </c>
      <c r="G9" s="69">
        <v>211020105</v>
      </c>
      <c r="H9" s="96">
        <v>1053</v>
      </c>
      <c r="I9" s="89">
        <v>44729</v>
      </c>
      <c r="J9" s="37">
        <v>10326000</v>
      </c>
      <c r="K9" s="21" t="s">
        <v>73</v>
      </c>
      <c r="L9" s="36">
        <v>1000121222</v>
      </c>
      <c r="M9" s="18" t="s">
        <v>48</v>
      </c>
      <c r="N9" s="84" t="s">
        <v>89</v>
      </c>
      <c r="O9" s="74">
        <v>3212046121</v>
      </c>
      <c r="P9" s="32" t="s">
        <v>11</v>
      </c>
      <c r="Q9" s="22">
        <v>79581162</v>
      </c>
      <c r="R9" s="18" t="s">
        <v>23</v>
      </c>
      <c r="S9" s="18" t="s">
        <v>60</v>
      </c>
      <c r="T9" s="32" t="s">
        <v>12</v>
      </c>
      <c r="U9" s="32" t="s">
        <v>20</v>
      </c>
      <c r="V9" s="32">
        <v>167</v>
      </c>
      <c r="W9" s="33">
        <v>44757</v>
      </c>
      <c r="X9" s="23">
        <v>44926</v>
      </c>
      <c r="Y9" s="34">
        <v>1950</v>
      </c>
      <c r="Z9" s="24"/>
      <c r="AA9" s="25"/>
      <c r="AB9" s="25"/>
      <c r="AC9" s="26"/>
      <c r="AD9" s="25"/>
      <c r="AE9" s="27"/>
      <c r="AF9" s="39">
        <f t="shared" si="0"/>
        <v>9573063</v>
      </c>
      <c r="AG9" s="28"/>
    </row>
    <row r="10" spans="1:34" x14ac:dyDescent="0.25">
      <c r="A10" s="17">
        <v>844</v>
      </c>
      <c r="B10" s="31">
        <v>44757</v>
      </c>
      <c r="C10" s="18" t="s">
        <v>9</v>
      </c>
      <c r="D10" s="19" t="s">
        <v>83</v>
      </c>
      <c r="E10" s="37">
        <v>16593750</v>
      </c>
      <c r="F10" s="76">
        <v>3000000</v>
      </c>
      <c r="G10" s="69">
        <v>211020105</v>
      </c>
      <c r="H10" s="96">
        <v>1062</v>
      </c>
      <c r="I10" s="89">
        <v>44729</v>
      </c>
      <c r="J10" s="37">
        <v>18000000</v>
      </c>
      <c r="K10" s="21" t="s">
        <v>76</v>
      </c>
      <c r="L10" s="36">
        <v>1014296933</v>
      </c>
      <c r="M10" s="18" t="s">
        <v>49</v>
      </c>
      <c r="N10" s="73" t="s">
        <v>77</v>
      </c>
      <c r="O10" s="74">
        <v>3195860701</v>
      </c>
      <c r="P10" s="32" t="s">
        <v>11</v>
      </c>
      <c r="Q10" s="22">
        <v>79581162</v>
      </c>
      <c r="R10" s="18" t="s">
        <v>23</v>
      </c>
      <c r="S10" s="18" t="s">
        <v>60</v>
      </c>
      <c r="T10" s="32" t="s">
        <v>12</v>
      </c>
      <c r="U10" s="32" t="s">
        <v>20</v>
      </c>
      <c r="V10" s="32">
        <v>167</v>
      </c>
      <c r="W10" s="33">
        <v>44757</v>
      </c>
      <c r="X10" s="23">
        <v>44926</v>
      </c>
      <c r="Y10" s="34">
        <v>1951</v>
      </c>
      <c r="Z10" s="24"/>
      <c r="AA10" s="25"/>
      <c r="AB10" s="25"/>
      <c r="AC10" s="26"/>
      <c r="AD10" s="25"/>
      <c r="AE10" s="27"/>
      <c r="AF10" s="39">
        <f t="shared" si="0"/>
        <v>16593750</v>
      </c>
      <c r="AG10" s="28"/>
    </row>
    <row r="11" spans="1:34" x14ac:dyDescent="0.25">
      <c r="A11" s="35">
        <v>845</v>
      </c>
      <c r="B11" s="31">
        <v>44761</v>
      </c>
      <c r="C11" s="18" t="s">
        <v>9</v>
      </c>
      <c r="D11" s="19" t="s">
        <v>80</v>
      </c>
      <c r="E11" s="37">
        <v>7992433</v>
      </c>
      <c r="F11" s="76">
        <v>1471000</v>
      </c>
      <c r="G11" s="69">
        <v>211020105</v>
      </c>
      <c r="H11" s="96">
        <v>1162</v>
      </c>
      <c r="I11" s="88">
        <v>44736</v>
      </c>
      <c r="J11" s="37">
        <v>8826000</v>
      </c>
      <c r="K11" s="21" t="s">
        <v>90</v>
      </c>
      <c r="L11" s="36">
        <v>1120573402</v>
      </c>
      <c r="M11" s="18" t="s">
        <v>48</v>
      </c>
      <c r="N11" s="84" t="s">
        <v>91</v>
      </c>
      <c r="O11" s="74">
        <v>3232921737</v>
      </c>
      <c r="P11" s="32" t="s">
        <v>11</v>
      </c>
      <c r="Q11" s="22">
        <v>31583548</v>
      </c>
      <c r="R11" s="18" t="s">
        <v>18</v>
      </c>
      <c r="S11" s="18" t="s">
        <v>54</v>
      </c>
      <c r="T11" s="32" t="s">
        <v>12</v>
      </c>
      <c r="U11" s="32" t="s">
        <v>20</v>
      </c>
      <c r="V11" s="32">
        <v>163</v>
      </c>
      <c r="W11" s="33">
        <v>44761</v>
      </c>
      <c r="X11" s="23">
        <v>44926</v>
      </c>
      <c r="Y11" s="34">
        <v>1962</v>
      </c>
      <c r="Z11" s="24"/>
      <c r="AA11" s="25"/>
      <c r="AB11" s="25"/>
      <c r="AC11" s="26"/>
      <c r="AD11" s="25"/>
      <c r="AE11" s="27"/>
      <c r="AF11" s="39">
        <f t="shared" si="0"/>
        <v>7992433</v>
      </c>
      <c r="AG11" s="28"/>
    </row>
    <row r="12" spans="1:34" x14ac:dyDescent="0.25">
      <c r="A12" s="17">
        <v>846</v>
      </c>
      <c r="B12" s="31">
        <v>44761</v>
      </c>
      <c r="C12" s="18" t="s">
        <v>9</v>
      </c>
      <c r="D12" s="19" t="s">
        <v>99</v>
      </c>
      <c r="E12" s="37">
        <v>14592000</v>
      </c>
      <c r="F12" s="76">
        <v>5760000</v>
      </c>
      <c r="G12" s="69">
        <v>211020105</v>
      </c>
      <c r="H12" s="96">
        <v>1257</v>
      </c>
      <c r="I12" s="88">
        <v>44756</v>
      </c>
      <c r="J12" s="37">
        <v>14592000</v>
      </c>
      <c r="K12" s="21" t="s">
        <v>92</v>
      </c>
      <c r="L12" s="36">
        <v>84105087</v>
      </c>
      <c r="M12" s="18" t="s">
        <v>51</v>
      </c>
      <c r="N12" s="84" t="s">
        <v>93</v>
      </c>
      <c r="O12" s="74">
        <v>3004368151</v>
      </c>
      <c r="P12" s="32" t="s">
        <v>11</v>
      </c>
      <c r="Q12" s="22">
        <v>1019085868</v>
      </c>
      <c r="R12" s="18" t="s">
        <v>24</v>
      </c>
      <c r="S12" s="18" t="s">
        <v>56</v>
      </c>
      <c r="T12" s="32" t="s">
        <v>12</v>
      </c>
      <c r="U12" s="32" t="s">
        <v>20</v>
      </c>
      <c r="V12" s="32">
        <v>73</v>
      </c>
      <c r="W12" s="33">
        <v>44761</v>
      </c>
      <c r="X12" s="23">
        <v>44834</v>
      </c>
      <c r="Y12" s="34">
        <v>1963</v>
      </c>
      <c r="Z12" s="24"/>
      <c r="AA12" s="25"/>
      <c r="AB12" s="25"/>
      <c r="AC12" s="26"/>
      <c r="AD12" s="25"/>
      <c r="AE12" s="27"/>
      <c r="AF12" s="39">
        <f t="shared" si="0"/>
        <v>14592000</v>
      </c>
      <c r="AG12" s="28"/>
    </row>
    <row r="13" spans="1:34" x14ac:dyDescent="0.25">
      <c r="A13" s="17">
        <v>847</v>
      </c>
      <c r="B13" s="31">
        <v>44763</v>
      </c>
      <c r="C13" s="18" t="s">
        <v>9</v>
      </c>
      <c r="D13" s="19" t="s">
        <v>79</v>
      </c>
      <c r="E13" s="37">
        <v>9304156</v>
      </c>
      <c r="F13" s="76">
        <v>1721000</v>
      </c>
      <c r="G13" s="69">
        <v>211020105</v>
      </c>
      <c r="H13" s="96">
        <v>1176</v>
      </c>
      <c r="I13" s="88">
        <v>44736</v>
      </c>
      <c r="J13" s="37">
        <v>10326000</v>
      </c>
      <c r="K13" s="21" t="s">
        <v>98</v>
      </c>
      <c r="L13" s="38">
        <v>1148950711</v>
      </c>
      <c r="M13" s="80" t="s">
        <v>48</v>
      </c>
      <c r="N13" s="73" t="s">
        <v>70</v>
      </c>
      <c r="O13" s="74">
        <v>3148023078</v>
      </c>
      <c r="P13" s="32" t="s">
        <v>11</v>
      </c>
      <c r="Q13" s="22">
        <v>79581162</v>
      </c>
      <c r="R13" s="18" t="s">
        <v>14</v>
      </c>
      <c r="S13" s="18" t="s">
        <v>60</v>
      </c>
      <c r="T13" s="32" t="s">
        <v>12</v>
      </c>
      <c r="U13" s="32" t="s">
        <v>20</v>
      </c>
      <c r="V13" s="32">
        <v>161</v>
      </c>
      <c r="W13" s="33">
        <v>44763</v>
      </c>
      <c r="X13" s="23">
        <v>44926</v>
      </c>
      <c r="Y13" s="34">
        <v>1973</v>
      </c>
      <c r="Z13" s="24"/>
      <c r="AA13" s="25"/>
      <c r="AB13" s="25"/>
      <c r="AC13" s="26"/>
      <c r="AD13" s="25"/>
      <c r="AE13" s="27"/>
      <c r="AF13" s="39">
        <f t="shared" si="0"/>
        <v>9304156</v>
      </c>
      <c r="AG13" s="28"/>
    </row>
    <row r="14" spans="1:34" x14ac:dyDescent="0.25">
      <c r="A14" s="17">
        <v>848</v>
      </c>
      <c r="B14" s="31">
        <v>44768</v>
      </c>
      <c r="C14" s="18" t="s">
        <v>9</v>
      </c>
      <c r="D14" s="19" t="s">
        <v>99</v>
      </c>
      <c r="E14" s="37">
        <v>15744000</v>
      </c>
      <c r="F14" s="76">
        <v>6528000</v>
      </c>
      <c r="G14" s="69">
        <v>211020105</v>
      </c>
      <c r="H14" s="96">
        <v>1277</v>
      </c>
      <c r="I14" s="88">
        <v>44763</v>
      </c>
      <c r="J14" s="37">
        <v>15744000</v>
      </c>
      <c r="K14" s="21" t="s">
        <v>94</v>
      </c>
      <c r="L14" s="36">
        <v>1113626009</v>
      </c>
      <c r="M14" s="18" t="s">
        <v>69</v>
      </c>
      <c r="N14" s="84" t="s">
        <v>95</v>
      </c>
      <c r="O14" s="74">
        <v>3127436477</v>
      </c>
      <c r="P14" s="32" t="s">
        <v>96</v>
      </c>
      <c r="Q14" s="22">
        <v>1019085868</v>
      </c>
      <c r="R14" s="18" t="s">
        <v>24</v>
      </c>
      <c r="S14" s="18" t="s">
        <v>56</v>
      </c>
      <c r="T14" s="32" t="s">
        <v>12</v>
      </c>
      <c r="U14" s="32" t="s">
        <v>20</v>
      </c>
      <c r="V14" s="32">
        <v>66</v>
      </c>
      <c r="W14" s="33">
        <v>44768</v>
      </c>
      <c r="X14" s="23">
        <v>44834</v>
      </c>
      <c r="Y14" s="34">
        <v>1982</v>
      </c>
      <c r="Z14" s="24"/>
      <c r="AA14" s="25"/>
      <c r="AB14" s="25"/>
      <c r="AC14" s="26"/>
      <c r="AD14" s="25"/>
      <c r="AE14" s="27"/>
      <c r="AF14" s="39">
        <f t="shared" si="0"/>
        <v>15744000</v>
      </c>
      <c r="AG14" s="28"/>
    </row>
    <row r="15" spans="1:34" x14ac:dyDescent="0.25">
      <c r="A15" s="35">
        <v>849</v>
      </c>
      <c r="B15" s="31">
        <v>44768</v>
      </c>
      <c r="C15" s="18" t="s">
        <v>9</v>
      </c>
      <c r="D15" s="19" t="s">
        <v>83</v>
      </c>
      <c r="E15" s="37">
        <v>15750000</v>
      </c>
      <c r="F15" s="76">
        <v>3000000</v>
      </c>
      <c r="G15" s="69">
        <v>211020105</v>
      </c>
      <c r="H15" s="96">
        <v>1271</v>
      </c>
      <c r="I15" s="88">
        <v>44761</v>
      </c>
      <c r="J15" s="37">
        <v>16218750</v>
      </c>
      <c r="K15" s="21" t="s">
        <v>74</v>
      </c>
      <c r="L15" s="36">
        <v>1193512374</v>
      </c>
      <c r="M15" s="18" t="s">
        <v>49</v>
      </c>
      <c r="N15" s="84" t="s">
        <v>75</v>
      </c>
      <c r="O15" s="74">
        <v>3138969091</v>
      </c>
      <c r="P15" s="32" t="s">
        <v>96</v>
      </c>
      <c r="Q15" s="22">
        <v>79581162</v>
      </c>
      <c r="R15" s="18" t="s">
        <v>23</v>
      </c>
      <c r="S15" s="18" t="s">
        <v>97</v>
      </c>
      <c r="T15" s="32" t="s">
        <v>12</v>
      </c>
      <c r="U15" s="32" t="s">
        <v>20</v>
      </c>
      <c r="V15" s="32">
        <v>156</v>
      </c>
      <c r="W15" s="33">
        <v>44768</v>
      </c>
      <c r="X15" s="23">
        <v>44926</v>
      </c>
      <c r="Y15" s="34">
        <v>1983</v>
      </c>
      <c r="Z15" s="24"/>
      <c r="AA15" s="25"/>
      <c r="AB15" s="25"/>
      <c r="AC15" s="26"/>
      <c r="AD15" s="25"/>
      <c r="AE15" s="27"/>
      <c r="AF15" s="39">
        <f t="shared" si="0"/>
        <v>15750000</v>
      </c>
      <c r="AG15" s="28"/>
    </row>
    <row r="283" spans="1:32" x14ac:dyDescent="0.25">
      <c r="A283" s="43"/>
      <c r="C283" s="45">
        <v>0</v>
      </c>
      <c r="Q283" s="43"/>
      <c r="AA283" s="56"/>
      <c r="AB283" s="56"/>
      <c r="AD283" s="56"/>
      <c r="AE283" s="54"/>
      <c r="AF283" s="58"/>
    </row>
  </sheetData>
  <autoFilter ref="A1:AL15"/>
  <hyperlinks>
    <hyperlink ref="N3" r:id="rId1"/>
    <hyperlink ref="N4" r:id="rId2"/>
    <hyperlink ref="N5" r:id="rId3"/>
    <hyperlink ref="N6" r:id="rId4"/>
    <hyperlink ref="N7" r:id="rId5"/>
    <hyperlink ref="N8" r:id="rId6"/>
    <hyperlink ref="N9" r:id="rId7"/>
    <hyperlink ref="N10" r:id="rId8"/>
    <hyperlink ref="N11" r:id="rId9"/>
    <hyperlink ref="N12" r:id="rId10"/>
    <hyperlink ref="N13" r:id="rId11"/>
    <hyperlink ref="N14" r:id="rId12"/>
    <hyperlink ref="N15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"/>
  <sheetViews>
    <sheetView workbookViewId="0">
      <selection activeCell="E8" sqref="E8"/>
    </sheetView>
  </sheetViews>
  <sheetFormatPr baseColWidth="10" defaultRowHeight="15" x14ac:dyDescent="0.25"/>
  <cols>
    <col min="1" max="2" width="2.7109375" customWidth="1"/>
    <col min="4" max="4" width="58.28515625" bestFit="1" customWidth="1"/>
    <col min="5" max="5" width="20.7109375" customWidth="1"/>
  </cols>
  <sheetData>
    <row r="1" spans="3:7" x14ac:dyDescent="0.25">
      <c r="C1" s="98" t="s">
        <v>103</v>
      </c>
      <c r="D1" s="98"/>
      <c r="F1" s="94"/>
      <c r="G1" s="94"/>
    </row>
    <row r="2" spans="3:7" x14ac:dyDescent="0.25">
      <c r="C2" s="93" t="s">
        <v>101</v>
      </c>
      <c r="D2" s="92" t="s">
        <v>102</v>
      </c>
    </row>
    <row r="3" spans="3:7" x14ac:dyDescent="0.25">
      <c r="C3">
        <v>6910</v>
      </c>
      <c r="D3" t="s">
        <v>100</v>
      </c>
      <c r="E3" t="s">
        <v>112</v>
      </c>
    </row>
    <row r="4" spans="3:7" x14ac:dyDescent="0.25">
      <c r="C4">
        <v>8211</v>
      </c>
      <c r="D4" t="s">
        <v>104</v>
      </c>
      <c r="E4" t="s">
        <v>109</v>
      </c>
    </row>
    <row r="5" spans="3:7" x14ac:dyDescent="0.25">
      <c r="C5">
        <v>7490</v>
      </c>
      <c r="D5" t="s">
        <v>105</v>
      </c>
      <c r="E5" t="s">
        <v>110</v>
      </c>
    </row>
    <row r="6" spans="3:7" x14ac:dyDescent="0.25">
      <c r="C6" s="95">
        <v>5320</v>
      </c>
      <c r="D6" s="95" t="s">
        <v>106</v>
      </c>
      <c r="E6" t="s">
        <v>111</v>
      </c>
    </row>
    <row r="7" spans="3:7" x14ac:dyDescent="0.25">
      <c r="C7">
        <v>1084</v>
      </c>
      <c r="D7" t="s">
        <v>107</v>
      </c>
      <c r="E7" t="s">
        <v>108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CONTRATACION 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2022-10-03T21:05:39Z</dcterms:modified>
</cp:coreProperties>
</file>